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00" activeTab="1"/>
  </bookViews>
  <sheets>
    <sheet name="Tabela" sheetId="1" r:id="rId1"/>
    <sheet name="Kosztorys" sheetId="2" r:id="rId2"/>
    <sheet name="Przedmiar" sheetId="3" r:id="rId3"/>
  </sheets>
  <calcPr calcId="162913"/>
</workbook>
</file>

<file path=xl/calcChain.xml><?xml version="1.0" encoding="utf-8"?>
<calcChain xmlns="http://schemas.openxmlformats.org/spreadsheetml/2006/main">
  <c r="E8" i="1" l="1"/>
  <c r="E10" i="1"/>
  <c r="G18" i="3" l="1"/>
  <c r="G15" i="3"/>
  <c r="G13" i="3"/>
  <c r="G11" i="3"/>
  <c r="G9" i="3"/>
  <c r="W18" i="2"/>
  <c r="X18" i="2" s="1"/>
  <c r="X19" i="2" s="1"/>
  <c r="V18" i="2"/>
  <c r="V19" i="2" s="1"/>
  <c r="U18" i="2"/>
  <c r="U19" i="2" s="1"/>
  <c r="T18" i="2"/>
  <c r="T19" i="2" s="1"/>
  <c r="S18" i="2"/>
  <c r="S19" i="2" s="1"/>
  <c r="R18" i="2"/>
  <c r="R19" i="2" s="1"/>
  <c r="Q18" i="2"/>
  <c r="Q19" i="2" s="1"/>
  <c r="W14" i="2"/>
  <c r="X14" i="2" s="1"/>
  <c r="V14" i="2"/>
  <c r="U14" i="2"/>
  <c r="T14" i="2"/>
  <c r="S14" i="2"/>
  <c r="R14" i="2"/>
  <c r="Q14" i="2"/>
  <c r="V13" i="2"/>
  <c r="U13" i="2"/>
  <c r="T13" i="2"/>
  <c r="S13" i="2"/>
  <c r="R13" i="2"/>
  <c r="Q13" i="2"/>
  <c r="W13" i="2"/>
  <c r="X13" i="2" s="1"/>
  <c r="W12" i="2"/>
  <c r="X12" i="2" s="1"/>
  <c r="V12" i="2"/>
  <c r="U12" i="2"/>
  <c r="T12" i="2"/>
  <c r="S12" i="2"/>
  <c r="R12" i="2"/>
  <c r="Q12" i="2"/>
  <c r="V11" i="2"/>
  <c r="U11" i="2"/>
  <c r="T11" i="2"/>
  <c r="S11" i="2"/>
  <c r="R11" i="2"/>
  <c r="Q11" i="2"/>
  <c r="W11" i="2"/>
  <c r="X11" i="2" s="1"/>
  <c r="W10" i="2"/>
  <c r="X10" i="2" s="1"/>
  <c r="V10" i="2"/>
  <c r="U10" i="2"/>
  <c r="T10" i="2"/>
  <c r="S10" i="2"/>
  <c r="R10" i="2"/>
  <c r="Q10" i="2"/>
  <c r="V9" i="2"/>
  <c r="V15" i="2" s="1"/>
  <c r="V22" i="2" s="1"/>
  <c r="U9" i="2"/>
  <c r="T9" i="2"/>
  <c r="S9" i="2"/>
  <c r="S15" i="2" s="1"/>
  <c r="S22" i="2" s="1"/>
  <c r="R9" i="2"/>
  <c r="R15" i="2" s="1"/>
  <c r="R22" i="2" s="1"/>
  <c r="Q9" i="2"/>
  <c r="W9" i="2"/>
  <c r="T15" i="2" l="1"/>
  <c r="T22" i="2" s="1"/>
  <c r="Q15" i="2"/>
  <c r="Q22" i="2" s="1"/>
  <c r="U15" i="2"/>
  <c r="U22" i="2" s="1"/>
  <c r="E14" i="1"/>
  <c r="W15" i="2"/>
  <c r="X9" i="2"/>
  <c r="X15" i="2" s="1"/>
  <c r="X22" i="2" s="1"/>
  <c r="W19" i="2"/>
  <c r="X24" i="2" l="1"/>
  <c r="X26" i="2" s="1"/>
  <c r="W22" i="2"/>
</calcChain>
</file>

<file path=xl/sharedStrings.xml><?xml version="1.0" encoding="utf-8"?>
<sst xmlns="http://schemas.openxmlformats.org/spreadsheetml/2006/main" count="125" uniqueCount="62">
  <si>
    <t>305-01-020 :  TABELA ELEMENTÓW SCALONYCH</t>
  </si>
  <si>
    <t>Prace dekarsko-blacharskie dachu budynku z salą gimnastyczna</t>
  </si>
  <si>
    <t>Dział</t>
  </si>
  <si>
    <t>Nazwa</t>
  </si>
  <si>
    <t>R</t>
  </si>
  <si>
    <t>M</t>
  </si>
  <si>
    <t>T</t>
  </si>
  <si>
    <t>S</t>
  </si>
  <si>
    <t>K</t>
  </si>
  <si>
    <t>Z</t>
  </si>
  <si>
    <t>Ogółem</t>
  </si>
  <si>
    <t>Ogółem
(sykal)</t>
  </si>
  <si>
    <t>1.</t>
  </si>
  <si>
    <t>Dach nad częścią socjalną i siłownią</t>
  </si>
  <si>
    <t/>
  </si>
  <si>
    <t>2.</t>
  </si>
  <si>
    <t>Dach nad salą gimnastyczną</t>
  </si>
  <si>
    <t>R A Z E M :</t>
  </si>
  <si>
    <t>305-01-020 :  KOSZTORYS</t>
  </si>
  <si>
    <t>Poz</t>
  </si>
  <si>
    <t>Symbol</t>
  </si>
  <si>
    <t>Jedn</t>
  </si>
  <si>
    <t>Ilość</t>
  </si>
  <si>
    <t>R j.</t>
  </si>
  <si>
    <t>M j.</t>
  </si>
  <si>
    <t>T j.</t>
  </si>
  <si>
    <t>S j.</t>
  </si>
  <si>
    <t>K j.</t>
  </si>
  <si>
    <t>Z j.</t>
  </si>
  <si>
    <t>Cena j.</t>
  </si>
  <si>
    <t>Wartość (bez zaokr)</t>
  </si>
  <si>
    <t>Wartość</t>
  </si>
  <si>
    <t>Cena j.
(sykal)</t>
  </si>
  <si>
    <t>Wartość
(sykal)</t>
  </si>
  <si>
    <t>DZIAŁ  1</t>
  </si>
  <si>
    <t>KNR  401-05-19-01-00</t>
  </si>
  <si>
    <t>Oczyszczenie powierzchni dachu oraz drobne naprawy pokrycia z papy przez umocowanie i zakitowanie -ca 2/3 powierzchni</t>
  </si>
  <si>
    <t>m2</t>
  </si>
  <si>
    <t>KNR  401-05-18-05-00</t>
  </si>
  <si>
    <t>Posmarowanie powierzchni dachu abizolem "D" z zakitowaniem- pod krycie papą termozgrzewalną</t>
  </si>
  <si>
    <t>WKNR W202-05-04-01-00</t>
  </si>
  <si>
    <t>Pokrycie dachów papą termoizolacyjną jednowarstwowe</t>
  </si>
  <si>
    <t>KNR-W 2-02 0504-03</t>
  </si>
  <si>
    <t>Pokrycie dachów papą termozgrzewalną - obróbki z papy nawierzchniowej przy kominach i murkach ogniowych</t>
  </si>
  <si>
    <t>KNR  401-07-35-04-00</t>
  </si>
  <si>
    <t>Uzupełnienie tynku cementowo-wapiennego kat III na kominach dachów płaskich</t>
  </si>
  <si>
    <t>Kalkulacja indywidualna</t>
  </si>
  <si>
    <t>Utylizaca materiałów z rozbiórki - tynki kominów</t>
  </si>
  <si>
    <t>m3</t>
  </si>
  <si>
    <t>Razem:</t>
  </si>
  <si>
    <t>DZIAŁ  2</t>
  </si>
  <si>
    <t>WKNR W401-05-18-03-00</t>
  </si>
  <si>
    <t>Drobne naprawy pokrycia z papy przez wstawienie łat z papy termo do 1,0 m2</t>
  </si>
  <si>
    <t>szt</t>
  </si>
  <si>
    <t>OGÓŁEM KOSZTORYS:</t>
  </si>
  <si>
    <t>305-01-020 :  PRZEDMIAR ROBÓT</t>
  </si>
  <si>
    <t>1)</t>
  </si>
  <si>
    <t>233,50</t>
  </si>
  <si>
    <t>9,85</t>
  </si>
  <si>
    <t>0,35</t>
  </si>
  <si>
    <t>VAT 23%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</si>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</sst>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\."/>
    <numFmt numFmtId="165" formatCode="0.000"/>
  </numFmts>
  <fonts count="18" x14ac:knownFonts="1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i/>
      <sz val="9"/>
      <color rgb="FF000000"/>
      <name val="Calibri"/>
      <family val="2"/>
    </font>
    <font>
      <b/>
      <sz val="9"/>
      <color rgb="FF000000"/>
      <name val="Calibri"/>
      <family val="2"/>
    </font>
    <font>
      <i/>
      <sz val="8"/>
      <color rgb="FF000000" tint="0.59999389629810485"/>
      <name val="Calibri"/>
      <family val="2"/>
    </font>
    <font>
      <i/>
      <sz val="8"/>
      <color rgb="FF000000" tint="0.29999694814905242"/>
      <name val="Calibri"/>
      <family val="2"/>
    </font>
    <font>
      <i/>
      <sz val="8"/>
      <color rgb="FF000000" tint="0.499984740745262"/>
      <name val="Calibri"/>
      <family val="2"/>
    </font>
    <font>
      <sz val="8"/>
      <color rgb="FF000000"/>
      <name val="Calibri"/>
      <family val="2"/>
    </font>
    <font>
      <sz val="9"/>
      <color rgb="FF000000" tint="0.59999389629810485"/>
      <name val="Calibri"/>
      <family val="2"/>
    </font>
    <font>
      <sz val="9"/>
      <color rgb="FF000000" tint="0.29999694814905242"/>
      <name val="Calibri"/>
      <family val="2"/>
    </font>
    <font>
      <sz val="9"/>
      <color rgb="FF000000" tint="0.499984740745262"/>
      <name val="Calibri"/>
      <family val="2"/>
    </font>
    <font>
      <b/>
      <sz val="10"/>
      <color rgb="FF000000" tint="0.59999389629810485"/>
      <name val="Calibri"/>
      <family val="2"/>
    </font>
    <font>
      <b/>
      <sz val="10"/>
      <color rgb="FF000000" tint="0.29999694814905242"/>
      <name val="Calibri"/>
      <family val="2"/>
    </font>
    <font>
      <b/>
      <sz val="10"/>
      <color rgb="FF000000" tint="0.499984740745262"/>
      <name val="Calibri"/>
      <family val="2"/>
    </font>
    <font>
      <i/>
      <sz val="9"/>
      <color rgb="FF000000" tint="0.39997558519241921"/>
      <name val="Calibri"/>
      <family val="2"/>
    </font>
    <font>
      <b/>
      <sz val="9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horizontal="center" vertical="top"/>
    </xf>
    <xf numFmtId="0" fontId="0" fillId="0" borderId="0" xfId="0" applyNumberFormat="1" applyFont="1" applyFill="1" applyBorder="1" applyAlignment="1">
      <alignment vertical="top" wrapText="1"/>
    </xf>
    <xf numFmtId="2" fontId="0" fillId="0" borderId="0" xfId="0" applyNumberFormat="1" applyFont="1" applyFill="1" applyBorder="1" applyAlignment="1">
      <alignment vertical="top"/>
    </xf>
    <xf numFmtId="4" fontId="0" fillId="0" borderId="0" xfId="0" applyNumberFormat="1" applyFont="1" applyFill="1" applyBorder="1" applyAlignment="1">
      <alignment vertical="top"/>
    </xf>
    <xf numFmtId="4" fontId="4" fillId="0" borderId="0" xfId="0" applyNumberFormat="1" applyFont="1" applyFill="1" applyBorder="1" applyAlignment="1">
      <alignment vertical="top"/>
    </xf>
    <xf numFmtId="4" fontId="4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0" fontId="6" fillId="0" borderId="0" xfId="0" applyNumberFormat="1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vertical="top"/>
    </xf>
    <xf numFmtId="0" fontId="9" fillId="0" borderId="0" xfId="0" applyNumberFormat="1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vertical="top"/>
    </xf>
    <xf numFmtId="2" fontId="10" fillId="0" borderId="0" xfId="0" applyNumberFormat="1" applyFont="1" applyFill="1" applyBorder="1" applyAlignment="1">
      <alignment vertical="top"/>
    </xf>
    <xf numFmtId="4" fontId="11" fillId="0" borderId="0" xfId="0" applyNumberFormat="1" applyFont="1" applyFill="1" applyBorder="1" applyAlignment="1">
      <alignment vertical="top"/>
    </xf>
    <xf numFmtId="165" fontId="12" fillId="0" borderId="0" xfId="0" applyNumberFormat="1" applyFont="1" applyFill="1" applyBorder="1" applyAlignment="1">
      <alignment vertical="top"/>
    </xf>
    <xf numFmtId="4" fontId="12" fillId="0" borderId="0" xfId="0" applyNumberFormat="1" applyFont="1" applyFill="1" applyBorder="1" applyAlignment="1">
      <alignment vertical="top"/>
    </xf>
    <xf numFmtId="2" fontId="13" fillId="0" borderId="0" xfId="0" applyNumberFormat="1" applyFont="1" applyFill="1" applyBorder="1" applyAlignment="1">
      <alignment vertical="top"/>
    </xf>
    <xf numFmtId="4" fontId="14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4" fontId="15" fillId="0" borderId="0" xfId="0" applyNumberFormat="1" applyFont="1" applyFill="1" applyBorder="1" applyAlignment="1">
      <alignment vertical="top"/>
    </xf>
    <xf numFmtId="165" fontId="16" fillId="0" borderId="0" xfId="0" applyNumberFormat="1" applyFont="1" applyFill="1" applyBorder="1" applyAlignment="1">
      <alignment vertical="top"/>
    </xf>
    <xf numFmtId="2" fontId="0" fillId="0" borderId="0" xfId="0" applyNumberFormat="1"/>
    <xf numFmtId="4" fontId="0" fillId="0" borderId="0" xfId="0" applyNumberFormat="1"/>
    <xf numFmtId="0" fontId="1" fillId="0" borderId="0" xfId="0" applyNumberFormat="1" applyFont="1" applyFill="1" applyBorder="1" applyAlignment="1">
      <alignment horizontal="left" vertical="top"/>
    </xf>
    <xf numFmtId="0" fontId="0" fillId="0" borderId="0" xfId="0"/>
    <xf numFmtId="0" fontId="2" fillId="0" borderId="0" xfId="0" applyNumberFormat="1" applyFont="1" applyFill="1" applyBorder="1" applyAlignment="1">
      <alignment horizontal="left" vertical="top"/>
    </xf>
    <xf numFmtId="0" fontId="17" fillId="0" borderId="0" xfId="0" applyFont="1" applyAlignment="1">
      <alignment horizontal="center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165" fontId="16" fillId="0" borderId="0" xfId="0" applyNumberFormat="1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14" sqref="E14"/>
    </sheetView>
  </sheetViews>
  <sheetFormatPr defaultRowHeight="12" x14ac:dyDescent="0.2"/>
  <cols>
    <col min="1" max="1" width="6"/>
    <col min="2" max="2" width="45"/>
    <col min="3" max="4" width="10"/>
    <col min="5" max="5" width="12"/>
    <col min="6" max="6" width="2"/>
    <col min="7" max="7" width="0" hidden="1"/>
  </cols>
  <sheetData>
    <row r="1" spans="1:7" ht="15" x14ac:dyDescent="0.2">
      <c r="A1" s="27" t="s">
        <v>0</v>
      </c>
      <c r="B1" s="28"/>
      <c r="C1" s="28"/>
    </row>
    <row r="3" spans="1:7" ht="12.75" x14ac:dyDescent="0.2">
      <c r="A3" s="29" t="s">
        <v>1</v>
      </c>
      <c r="B3" s="28"/>
      <c r="C3" s="28"/>
    </row>
    <row r="6" spans="1:7" x14ac:dyDescent="0.2">
      <c r="A6" s="2" t="s">
        <v>2</v>
      </c>
      <c r="B6" s="2" t="s">
        <v>3</v>
      </c>
      <c r="C6" s="2"/>
      <c r="D6" s="2"/>
      <c r="E6" s="2" t="s">
        <v>10</v>
      </c>
      <c r="G6" s="2" t="s">
        <v>11</v>
      </c>
    </row>
    <row r="8" spans="1:7" x14ac:dyDescent="0.2">
      <c r="A8" s="1" t="s">
        <v>12</v>
      </c>
      <c r="B8" s="3" t="s">
        <v>13</v>
      </c>
      <c r="C8" s="4"/>
      <c r="D8" s="4"/>
      <c r="E8" s="5">
        <f>SUM(C8:D8)</f>
        <v>0</v>
      </c>
      <c r="G8" s="5">
        <v>13532.45</v>
      </c>
    </row>
    <row r="9" spans="1:7" x14ac:dyDescent="0.2">
      <c r="A9" s="6" t="s">
        <v>14</v>
      </c>
      <c r="B9" s="7"/>
      <c r="E9" s="6"/>
      <c r="G9" s="6">
        <v>56</v>
      </c>
    </row>
    <row r="10" spans="1:7" x14ac:dyDescent="0.2">
      <c r="A10" s="1" t="s">
        <v>15</v>
      </c>
      <c r="B10" s="3" t="s">
        <v>16</v>
      </c>
      <c r="C10" s="4"/>
      <c r="D10" s="4"/>
      <c r="E10" s="5">
        <f>SUM(C10:D10)</f>
        <v>0</v>
      </c>
      <c r="G10" s="5">
        <v>410.67</v>
      </c>
    </row>
    <row r="12" spans="1:7" x14ac:dyDescent="0.2">
      <c r="B12" s="8" t="s">
        <v>17</v>
      </c>
      <c r="C12" s="4"/>
      <c r="D12" s="4"/>
      <c r="E12" s="5"/>
      <c r="G12" s="5">
        <v>13943.12</v>
      </c>
    </row>
    <row r="13" spans="1:7" x14ac:dyDescent="0.2">
      <c r="A13" s="6" t="s">
        <v>14</v>
      </c>
      <c r="B13" s="7"/>
      <c r="E13" s="6"/>
      <c r="G13" s="6">
        <v>56</v>
      </c>
    </row>
    <row r="14" spans="1:7" x14ac:dyDescent="0.2">
      <c r="E14" s="9">
        <f>SUM(E8:E13)</f>
        <v>0</v>
      </c>
      <c r="G14" s="9">
        <v>13999.12</v>
      </c>
    </row>
  </sheetData>
  <mergeCells count="2">
    <mergeCell ref="A1:C1"/>
    <mergeCell ref="A3:C3"/>
  </mergeCells>
  <pageMargins left="0.25" right="0.25" top="0.5" bottom="0.75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workbookViewId="0">
      <selection activeCell="AI11" sqref="AI11"/>
    </sheetView>
  </sheetViews>
  <sheetFormatPr defaultRowHeight="12" x14ac:dyDescent="0.2"/>
  <cols>
    <col min="1" max="1" width="6"/>
    <col min="2" max="2" width="20"/>
    <col min="3" max="3" width="2"/>
    <col min="4" max="4" width="50"/>
    <col min="5" max="5" width="2"/>
    <col min="6" max="6" width="8"/>
    <col min="7" max="7" width="9"/>
    <col min="8" max="8" width="2"/>
    <col min="9" max="14" width="0" hidden="1"/>
    <col min="15" max="15" width="9"/>
    <col min="16" max="16" width="2"/>
    <col min="17" max="23" width="0" hidden="1"/>
    <col min="24" max="24" width="13"/>
    <col min="25" max="26" width="2"/>
    <col min="27" max="28" width="0" hidden="1"/>
  </cols>
  <sheetData>
    <row r="1" spans="1:28" ht="15" x14ac:dyDescent="0.2">
      <c r="A1" s="27" t="s">
        <v>18</v>
      </c>
      <c r="B1" s="28"/>
      <c r="C1" s="28"/>
      <c r="D1" s="28"/>
      <c r="E1" s="28"/>
    </row>
    <row r="3" spans="1:28" ht="12.75" x14ac:dyDescent="0.2">
      <c r="A3" s="29" t="s">
        <v>1</v>
      </c>
      <c r="B3" s="28"/>
      <c r="C3" s="28"/>
      <c r="D3" s="28"/>
      <c r="E3" s="28"/>
    </row>
    <row r="6" spans="1:28" x14ac:dyDescent="0.2">
      <c r="A6" s="2" t="s">
        <v>19</v>
      </c>
      <c r="B6" s="2" t="s">
        <v>20</v>
      </c>
      <c r="C6" s="2" t="s">
        <v>14</v>
      </c>
      <c r="D6" s="2" t="s">
        <v>3</v>
      </c>
      <c r="F6" s="2" t="s">
        <v>21</v>
      </c>
      <c r="G6" s="2" t="s">
        <v>22</v>
      </c>
      <c r="I6" s="10" t="s">
        <v>23</v>
      </c>
      <c r="J6" s="10" t="s">
        <v>24</v>
      </c>
      <c r="K6" s="10" t="s">
        <v>25</v>
      </c>
      <c r="L6" s="10" t="s">
        <v>26</v>
      </c>
      <c r="M6" s="10" t="s">
        <v>27</v>
      </c>
      <c r="N6" s="10" t="s">
        <v>28</v>
      </c>
      <c r="O6" s="2" t="s">
        <v>29</v>
      </c>
      <c r="Q6" s="10" t="s">
        <v>4</v>
      </c>
      <c r="R6" s="10" t="s">
        <v>5</v>
      </c>
      <c r="S6" s="10" t="s">
        <v>6</v>
      </c>
      <c r="T6" s="10" t="s">
        <v>7</v>
      </c>
      <c r="U6" s="10" t="s">
        <v>8</v>
      </c>
      <c r="V6" s="10" t="s">
        <v>9</v>
      </c>
      <c r="W6" s="11" t="s">
        <v>30</v>
      </c>
      <c r="X6" s="2" t="s">
        <v>31</v>
      </c>
      <c r="AA6" s="12" t="s">
        <v>32</v>
      </c>
      <c r="AB6" s="12" t="s">
        <v>33</v>
      </c>
    </row>
    <row r="8" spans="1:28" ht="12.75" x14ac:dyDescent="0.2">
      <c r="A8" s="31" t="s">
        <v>34</v>
      </c>
      <c r="B8" s="28"/>
      <c r="C8" s="32" t="s">
        <v>13</v>
      </c>
      <c r="D8" s="28"/>
      <c r="E8" s="28"/>
    </row>
    <row r="9" spans="1:28" ht="36" x14ac:dyDescent="0.2">
      <c r="A9" s="13">
        <v>910</v>
      </c>
      <c r="B9" s="1" t="s">
        <v>35</v>
      </c>
      <c r="C9" s="1" t="s">
        <v>14</v>
      </c>
      <c r="D9" s="3" t="s">
        <v>36</v>
      </c>
      <c r="F9" s="14" t="s">
        <v>37</v>
      </c>
      <c r="G9" s="15">
        <v>233.5</v>
      </c>
      <c r="I9" s="16">
        <v>2.431</v>
      </c>
      <c r="J9" s="16">
        <v>0.26723999999999998</v>
      </c>
      <c r="K9" s="16">
        <v>2.11119609716535E-2</v>
      </c>
      <c r="L9" s="16">
        <v>0</v>
      </c>
      <c r="M9" s="16">
        <v>1.6530800173878699</v>
      </c>
      <c r="N9" s="16">
        <v>0.55135082425607496</v>
      </c>
      <c r="O9" s="5">
        <v>0</v>
      </c>
      <c r="Q9" s="16">
        <f t="shared" ref="Q9:Q14" si="0">G9*I9</f>
        <v>567.63850000000002</v>
      </c>
      <c r="R9" s="16">
        <f t="shared" ref="R9:R14" si="1">G9*J9</f>
        <v>62.400539999999992</v>
      </c>
      <c r="S9" s="16">
        <f t="shared" ref="S9:S14" si="2">G9*K9</f>
        <v>4.9296428868810924</v>
      </c>
      <c r="T9" s="16">
        <f t="shared" ref="T9:T14" si="3">G9*L9</f>
        <v>0</v>
      </c>
      <c r="U9" s="16">
        <f t="shared" ref="U9:U14" si="4">G9*M9</f>
        <v>385.99418406006765</v>
      </c>
      <c r="V9" s="16">
        <f t="shared" ref="V9:V14" si="5">G9*N9</f>
        <v>128.74041746379351</v>
      </c>
      <c r="W9" s="17">
        <f t="shared" ref="W9:W14" si="6">G9*O9</f>
        <v>0</v>
      </c>
      <c r="X9" s="5">
        <f t="shared" ref="X9:X14" si="7">ROUND(W9,2)</f>
        <v>0</v>
      </c>
      <c r="AA9" s="18">
        <v>4.9237828026155901</v>
      </c>
      <c r="AB9" s="19">
        <v>1149.7</v>
      </c>
    </row>
    <row r="10" spans="1:28" ht="24" x14ac:dyDescent="0.2">
      <c r="A10" s="13">
        <v>915</v>
      </c>
      <c r="B10" s="1" t="s">
        <v>38</v>
      </c>
      <c r="C10" s="1" t="s">
        <v>14</v>
      </c>
      <c r="D10" s="3" t="s">
        <v>39</v>
      </c>
      <c r="F10" s="14" t="s">
        <v>37</v>
      </c>
      <c r="G10" s="15">
        <v>233.5</v>
      </c>
      <c r="I10" s="16">
        <v>1.87</v>
      </c>
      <c r="J10" s="16">
        <v>4.0850999999999997</v>
      </c>
      <c r="K10" s="16">
        <v>0.32272291485294702</v>
      </c>
      <c r="L10" s="16">
        <v>6.1199999999999997E-2</v>
      </c>
      <c r="M10" s="16">
        <v>1.31321601381302</v>
      </c>
      <c r="N10" s="16">
        <v>0.43799617926916101</v>
      </c>
      <c r="O10" s="5">
        <v>0</v>
      </c>
      <c r="Q10" s="16">
        <f t="shared" si="0"/>
        <v>436.64500000000004</v>
      </c>
      <c r="R10" s="16">
        <f t="shared" si="1"/>
        <v>953.8708499999999</v>
      </c>
      <c r="S10" s="16">
        <f t="shared" si="2"/>
        <v>75.35580061816313</v>
      </c>
      <c r="T10" s="16">
        <f t="shared" si="3"/>
        <v>14.290199999999999</v>
      </c>
      <c r="U10" s="16">
        <f t="shared" si="4"/>
        <v>306.63593922534017</v>
      </c>
      <c r="V10" s="16">
        <f t="shared" si="5"/>
        <v>102.27210785934909</v>
      </c>
      <c r="W10" s="17">
        <f t="shared" si="6"/>
        <v>0</v>
      </c>
      <c r="X10" s="5">
        <f t="shared" si="7"/>
        <v>0</v>
      </c>
      <c r="AA10" s="18">
        <v>8.0902351079351291</v>
      </c>
      <c r="AB10" s="19">
        <v>1889.07</v>
      </c>
    </row>
    <row r="11" spans="1:28" ht="24" x14ac:dyDescent="0.2">
      <c r="A11" s="13">
        <v>1080</v>
      </c>
      <c r="B11" s="1" t="s">
        <v>40</v>
      </c>
      <c r="C11" s="1" t="s">
        <v>14</v>
      </c>
      <c r="D11" s="3" t="s">
        <v>41</v>
      </c>
      <c r="F11" s="14" t="s">
        <v>37</v>
      </c>
      <c r="G11" s="15">
        <v>233.5</v>
      </c>
      <c r="I11" s="16">
        <v>4.0392000000000001</v>
      </c>
      <c r="J11" s="16">
        <v>25.940659499999999</v>
      </c>
      <c r="K11" s="16">
        <v>2.0493121948172099</v>
      </c>
      <c r="L11" s="16">
        <v>0.83368200000000003</v>
      </c>
      <c r="M11" s="16">
        <v>3.3135597948535702</v>
      </c>
      <c r="N11" s="16">
        <v>1.1051696862207301</v>
      </c>
      <c r="O11" s="5">
        <v>0</v>
      </c>
      <c r="Q11" s="16">
        <f t="shared" si="0"/>
        <v>943.15320000000008</v>
      </c>
      <c r="R11" s="16">
        <f t="shared" si="1"/>
        <v>6057.1439932499998</v>
      </c>
      <c r="S11" s="16">
        <f t="shared" si="2"/>
        <v>478.51439748981852</v>
      </c>
      <c r="T11" s="16">
        <f t="shared" si="3"/>
        <v>194.66474700000001</v>
      </c>
      <c r="U11" s="16">
        <f t="shared" si="4"/>
        <v>773.71621209830869</v>
      </c>
      <c r="V11" s="16">
        <f t="shared" si="5"/>
        <v>258.05712173254045</v>
      </c>
      <c r="W11" s="17">
        <f t="shared" si="6"/>
        <v>0</v>
      </c>
      <c r="X11" s="5">
        <f t="shared" si="7"/>
        <v>0</v>
      </c>
      <c r="AA11" s="18">
        <v>37.281583175891498</v>
      </c>
      <c r="AB11" s="19">
        <v>8705.25</v>
      </c>
    </row>
    <row r="12" spans="1:28" ht="36" x14ac:dyDescent="0.2">
      <c r="A12" s="13">
        <v>1090</v>
      </c>
      <c r="B12" s="1" t="s">
        <v>42</v>
      </c>
      <c r="C12" s="1" t="s">
        <v>14</v>
      </c>
      <c r="D12" s="3" t="s">
        <v>43</v>
      </c>
      <c r="F12" s="14" t="s">
        <v>37</v>
      </c>
      <c r="G12" s="15">
        <v>9.85</v>
      </c>
      <c r="I12" s="16">
        <v>10.9208</v>
      </c>
      <c r="J12" s="16">
        <v>29.427692</v>
      </c>
      <c r="K12" s="16">
        <v>2.32478777499565</v>
      </c>
      <c r="L12" s="16">
        <v>0.54186800000000002</v>
      </c>
      <c r="M12" s="16">
        <v>7.7946143219873898</v>
      </c>
      <c r="N12" s="16">
        <v>2.5997332167724099</v>
      </c>
      <c r="O12" s="5">
        <v>0</v>
      </c>
      <c r="Q12" s="16">
        <f t="shared" si="0"/>
        <v>107.56988</v>
      </c>
      <c r="R12" s="16">
        <f t="shared" si="1"/>
        <v>289.86276620000001</v>
      </c>
      <c r="S12" s="16">
        <f t="shared" si="2"/>
        <v>22.899159583707153</v>
      </c>
      <c r="T12" s="16">
        <f t="shared" si="3"/>
        <v>5.3373998</v>
      </c>
      <c r="U12" s="16">
        <f t="shared" si="4"/>
        <v>76.77695107157578</v>
      </c>
      <c r="V12" s="16">
        <f t="shared" si="5"/>
        <v>25.607372185208238</v>
      </c>
      <c r="W12" s="17">
        <f t="shared" si="6"/>
        <v>0</v>
      </c>
      <c r="X12" s="5">
        <f t="shared" si="7"/>
        <v>0</v>
      </c>
      <c r="AA12" s="18">
        <v>53.609495313755502</v>
      </c>
      <c r="AB12" s="19">
        <v>528.04999999999995</v>
      </c>
    </row>
    <row r="13" spans="1:28" ht="24" x14ac:dyDescent="0.2">
      <c r="A13" s="13">
        <v>1123</v>
      </c>
      <c r="B13" s="1" t="s">
        <v>44</v>
      </c>
      <c r="C13" s="1" t="s">
        <v>14</v>
      </c>
      <c r="D13" s="3" t="s">
        <v>45</v>
      </c>
      <c r="F13" s="14" t="s">
        <v>37</v>
      </c>
      <c r="G13" s="15">
        <v>14.5</v>
      </c>
      <c r="I13" s="16">
        <v>31.79</v>
      </c>
      <c r="J13" s="16">
        <v>23.293234999999999</v>
      </c>
      <c r="K13" s="16">
        <v>1.84016564969148</v>
      </c>
      <c r="L13" s="16">
        <v>0.61480000000000001</v>
      </c>
      <c r="M13" s="16">
        <v>22.035264231777202</v>
      </c>
      <c r="N13" s="16">
        <v>7.3494089633291804</v>
      </c>
      <c r="O13" s="5">
        <v>0</v>
      </c>
      <c r="Q13" s="16">
        <f t="shared" si="0"/>
        <v>460.95499999999998</v>
      </c>
      <c r="R13" s="16">
        <f t="shared" si="1"/>
        <v>337.75190750000002</v>
      </c>
      <c r="S13" s="16">
        <f t="shared" si="2"/>
        <v>26.682401920526459</v>
      </c>
      <c r="T13" s="16">
        <f t="shared" si="3"/>
        <v>8.9146000000000001</v>
      </c>
      <c r="U13" s="16">
        <f t="shared" si="4"/>
        <v>319.51133136076942</v>
      </c>
      <c r="V13" s="16">
        <f t="shared" si="5"/>
        <v>106.56642996827311</v>
      </c>
      <c r="W13" s="17">
        <f t="shared" si="6"/>
        <v>0</v>
      </c>
      <c r="X13" s="5">
        <f t="shared" si="7"/>
        <v>0</v>
      </c>
      <c r="AA13" s="18">
        <v>86.922873844797905</v>
      </c>
      <c r="AB13" s="19">
        <v>1260.3800000000001</v>
      </c>
    </row>
    <row r="14" spans="1:28" x14ac:dyDescent="0.2">
      <c r="A14" s="13">
        <v>1130</v>
      </c>
      <c r="B14" s="1" t="s">
        <v>46</v>
      </c>
      <c r="C14" s="1" t="s">
        <v>14</v>
      </c>
      <c r="D14" s="3" t="s">
        <v>47</v>
      </c>
      <c r="F14" s="14" t="s">
        <v>48</v>
      </c>
      <c r="G14" s="15">
        <v>0.35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5">
        <v>0</v>
      </c>
      <c r="Q14" s="16">
        <f t="shared" si="0"/>
        <v>0</v>
      </c>
      <c r="R14" s="16">
        <f t="shared" si="1"/>
        <v>0</v>
      </c>
      <c r="S14" s="16">
        <f t="shared" si="2"/>
        <v>0</v>
      </c>
      <c r="T14" s="16">
        <f t="shared" si="3"/>
        <v>0</v>
      </c>
      <c r="U14" s="16">
        <f t="shared" si="4"/>
        <v>0</v>
      </c>
      <c r="V14" s="16">
        <f t="shared" si="5"/>
        <v>0</v>
      </c>
      <c r="W14" s="17">
        <f t="shared" si="6"/>
        <v>0</v>
      </c>
      <c r="X14" s="5">
        <f t="shared" si="7"/>
        <v>0</v>
      </c>
      <c r="AA14" s="18">
        <v>160</v>
      </c>
      <c r="AB14" s="19">
        <v>56</v>
      </c>
    </row>
    <row r="15" spans="1:28" ht="12.75" x14ac:dyDescent="0.2">
      <c r="F15" s="31" t="s">
        <v>49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0">
        <f t="shared" ref="Q15:X15" si="8">SUM(Q9:Q14)</f>
        <v>2515.9615800000001</v>
      </c>
      <c r="R15" s="20">
        <f t="shared" si="8"/>
        <v>7701.0300569499996</v>
      </c>
      <c r="S15" s="20">
        <f t="shared" si="8"/>
        <v>608.38140249909634</v>
      </c>
      <c r="T15" s="20">
        <f t="shared" si="8"/>
        <v>223.20694680000003</v>
      </c>
      <c r="U15" s="20">
        <f t="shared" si="8"/>
        <v>1862.6346178160616</v>
      </c>
      <c r="V15" s="20">
        <f t="shared" si="8"/>
        <v>621.2434492091644</v>
      </c>
      <c r="W15" s="21">
        <f t="shared" si="8"/>
        <v>0</v>
      </c>
      <c r="X15" s="22">
        <f t="shared" si="8"/>
        <v>0</v>
      </c>
      <c r="AB15" s="23">
        <v>13588.45</v>
      </c>
    </row>
    <row r="17" spans="1:28" ht="12.75" x14ac:dyDescent="0.2">
      <c r="A17" s="31" t="s">
        <v>50</v>
      </c>
      <c r="B17" s="28"/>
      <c r="C17" s="32" t="s">
        <v>16</v>
      </c>
      <c r="D17" s="28"/>
      <c r="E17" s="28"/>
    </row>
    <row r="18" spans="1:28" ht="24" x14ac:dyDescent="0.2">
      <c r="A18" s="13">
        <v>1220</v>
      </c>
      <c r="B18" s="1" t="s">
        <v>51</v>
      </c>
      <c r="C18" s="1" t="s">
        <v>14</v>
      </c>
      <c r="D18" s="3" t="s">
        <v>52</v>
      </c>
      <c r="F18" s="14" t="s">
        <v>53</v>
      </c>
      <c r="G18" s="15">
        <v>12</v>
      </c>
      <c r="I18" s="16">
        <v>5.61</v>
      </c>
      <c r="J18" s="16">
        <v>21.586770000000001</v>
      </c>
      <c r="K18" s="16">
        <v>1.7053549084869799</v>
      </c>
      <c r="L18" s="16">
        <v>0.12239999999999999</v>
      </c>
      <c r="M18" s="16">
        <v>3.8980320410013198</v>
      </c>
      <c r="N18" s="16">
        <v>1.30010837719684</v>
      </c>
      <c r="O18" s="5">
        <v>0</v>
      </c>
      <c r="Q18" s="16">
        <f>G18*I18</f>
        <v>67.320000000000007</v>
      </c>
      <c r="R18" s="16">
        <f>G18*J18</f>
        <v>259.04124000000002</v>
      </c>
      <c r="S18" s="16">
        <f>G18*K18</f>
        <v>20.46425890184376</v>
      </c>
      <c r="T18" s="16">
        <f>G18*L18</f>
        <v>1.4687999999999999</v>
      </c>
      <c r="U18" s="16">
        <f>G18*M18</f>
        <v>46.776384492015836</v>
      </c>
      <c r="V18" s="16">
        <f>G18*N18</f>
        <v>15.601300526362081</v>
      </c>
      <c r="W18" s="17">
        <f>G18*O18</f>
        <v>0</v>
      </c>
      <c r="X18" s="5">
        <f>ROUND(W18,2)</f>
        <v>0</v>
      </c>
      <c r="AA18" s="18">
        <v>34.222665326685103</v>
      </c>
      <c r="AB18" s="19">
        <v>410.67</v>
      </c>
    </row>
    <row r="19" spans="1:28" ht="12.75" x14ac:dyDescent="0.2">
      <c r="F19" s="31" t="s">
        <v>49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0">
        <f t="shared" ref="Q19:X19" si="9">SUM(Q18)</f>
        <v>67.320000000000007</v>
      </c>
      <c r="R19" s="20">
        <f t="shared" si="9"/>
        <v>259.04124000000002</v>
      </c>
      <c r="S19" s="20">
        <f t="shared" si="9"/>
        <v>20.46425890184376</v>
      </c>
      <c r="T19" s="20">
        <f t="shared" si="9"/>
        <v>1.4687999999999999</v>
      </c>
      <c r="U19" s="20">
        <f t="shared" si="9"/>
        <v>46.776384492015836</v>
      </c>
      <c r="V19" s="20">
        <f t="shared" si="9"/>
        <v>15.601300526362081</v>
      </c>
      <c r="W19" s="21">
        <f t="shared" si="9"/>
        <v>0</v>
      </c>
      <c r="X19" s="22">
        <f t="shared" si="9"/>
        <v>0</v>
      </c>
      <c r="AB19" s="23">
        <v>410.67</v>
      </c>
    </row>
    <row r="22" spans="1:28" ht="12.75" x14ac:dyDescent="0.2">
      <c r="F22" s="31" t="s">
        <v>54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0">
        <f t="shared" ref="Q22:X22" si="10">SUM(Q15,Q19)</f>
        <v>2583.2815800000003</v>
      </c>
      <c r="R22" s="20">
        <f t="shared" si="10"/>
        <v>7960.07129695</v>
      </c>
      <c r="S22" s="20">
        <f t="shared" si="10"/>
        <v>628.84566140094012</v>
      </c>
      <c r="T22" s="20">
        <f t="shared" si="10"/>
        <v>224.67574680000001</v>
      </c>
      <c r="U22" s="20">
        <f t="shared" si="10"/>
        <v>1909.4110023080775</v>
      </c>
      <c r="V22" s="20">
        <f t="shared" si="10"/>
        <v>636.84474973552642</v>
      </c>
      <c r="W22" s="21">
        <f t="shared" si="10"/>
        <v>0</v>
      </c>
      <c r="X22" s="22">
        <f t="shared" si="10"/>
        <v>0</v>
      </c>
      <c r="AB22" s="23">
        <v>13999.12</v>
      </c>
    </row>
    <row r="24" spans="1:28" x14ac:dyDescent="0.2">
      <c r="F24" s="30" t="s">
        <v>60</v>
      </c>
      <c r="G24" s="30"/>
      <c r="H24" s="30"/>
      <c r="X24" s="25">
        <f>X22*0.23</f>
        <v>0</v>
      </c>
    </row>
    <row r="26" spans="1:28" x14ac:dyDescent="0.2">
      <c r="F26" s="30" t="s">
        <v>61</v>
      </c>
      <c r="G26" s="30"/>
      <c r="H26" s="30"/>
      <c r="X26" s="26">
        <f>SUM(X22:X24)</f>
        <v>0</v>
      </c>
    </row>
  </sheetData>
  <mergeCells count="11">
    <mergeCell ref="A1:E1"/>
    <mergeCell ref="A3:E3"/>
    <mergeCell ref="A8:B8"/>
    <mergeCell ref="C8:E8"/>
    <mergeCell ref="F15:P15"/>
    <mergeCell ref="F24:H24"/>
    <mergeCell ref="F26:H26"/>
    <mergeCell ref="A17:B17"/>
    <mergeCell ref="C17:E17"/>
    <mergeCell ref="F19:P19"/>
    <mergeCell ref="F22:P22"/>
  </mergeCells>
  <pageMargins left="0.25" right="0.25" top="0.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E1"/>
    </sheetView>
  </sheetViews>
  <sheetFormatPr defaultRowHeight="12" x14ac:dyDescent="0.2"/>
  <cols>
    <col min="1" max="1" width="6"/>
    <col min="2" max="2" width="22"/>
    <col min="3" max="3" width="2"/>
    <col min="4" max="4" width="70"/>
    <col min="5" max="5" width="2"/>
    <col min="6" max="6" width="8"/>
    <col min="7" max="7" width="9"/>
  </cols>
  <sheetData>
    <row r="1" spans="1:7" ht="15" x14ac:dyDescent="0.2">
      <c r="A1" s="27" t="s">
        <v>55</v>
      </c>
      <c r="B1" s="28"/>
      <c r="C1" s="28"/>
      <c r="D1" s="28"/>
      <c r="E1" s="28"/>
    </row>
    <row r="3" spans="1:7" ht="12.75" x14ac:dyDescent="0.2">
      <c r="A3" s="29" t="s">
        <v>1</v>
      </c>
      <c r="B3" s="28"/>
      <c r="C3" s="28"/>
      <c r="D3" s="28"/>
      <c r="E3" s="28"/>
    </row>
    <row r="6" spans="1:7" x14ac:dyDescent="0.2">
      <c r="A6" s="2" t="s">
        <v>19</v>
      </c>
      <c r="B6" s="2" t="s">
        <v>20</v>
      </c>
      <c r="C6" s="2" t="s">
        <v>14</v>
      </c>
      <c r="D6" s="2" t="s">
        <v>3</v>
      </c>
      <c r="F6" s="2" t="s">
        <v>21</v>
      </c>
      <c r="G6" s="2" t="s">
        <v>22</v>
      </c>
    </row>
    <row r="8" spans="1:7" ht="12.75" x14ac:dyDescent="0.2">
      <c r="A8" s="31" t="s">
        <v>34</v>
      </c>
      <c r="B8" s="28"/>
      <c r="C8" s="32" t="s">
        <v>13</v>
      </c>
      <c r="D8" s="28"/>
      <c r="E8" s="28"/>
    </row>
    <row r="9" spans="1:7" ht="24" x14ac:dyDescent="0.2">
      <c r="A9" s="13">
        <v>910</v>
      </c>
      <c r="B9" s="1" t="s">
        <v>35</v>
      </c>
      <c r="C9" s="1" t="s">
        <v>14</v>
      </c>
      <c r="D9" s="3" t="s">
        <v>36</v>
      </c>
      <c r="F9" s="14" t="s">
        <v>37</v>
      </c>
      <c r="G9" s="15">
        <f>SUM(G10)</f>
        <v>233.5</v>
      </c>
    </row>
    <row r="10" spans="1:7" x14ac:dyDescent="0.2">
      <c r="B10" s="33" t="s">
        <v>56</v>
      </c>
      <c r="C10" s="28"/>
      <c r="D10" s="33" t="s">
        <v>57</v>
      </c>
      <c r="E10" s="28"/>
      <c r="F10" s="28"/>
      <c r="G10" s="24">
        <v>233.5</v>
      </c>
    </row>
    <row r="11" spans="1:7" ht="24" x14ac:dyDescent="0.2">
      <c r="A11" s="13">
        <v>915</v>
      </c>
      <c r="B11" s="1" t="s">
        <v>38</v>
      </c>
      <c r="C11" s="1" t="s">
        <v>14</v>
      </c>
      <c r="D11" s="3" t="s">
        <v>39</v>
      </c>
      <c r="F11" s="14" t="s">
        <v>37</v>
      </c>
      <c r="G11" s="15">
        <f>SUM(G12)</f>
        <v>233.5</v>
      </c>
    </row>
    <row r="12" spans="1:7" x14ac:dyDescent="0.2">
      <c r="B12" s="33" t="s">
        <v>56</v>
      </c>
      <c r="C12" s="28"/>
      <c r="D12" s="33" t="s">
        <v>57</v>
      </c>
      <c r="E12" s="28"/>
      <c r="F12" s="28"/>
      <c r="G12" s="24">
        <v>233.5</v>
      </c>
    </row>
    <row r="13" spans="1:7" x14ac:dyDescent="0.2">
      <c r="A13" s="13">
        <v>1080</v>
      </c>
      <c r="B13" s="1" t="s">
        <v>40</v>
      </c>
      <c r="C13" s="1" t="s">
        <v>14</v>
      </c>
      <c r="D13" s="3" t="s">
        <v>41</v>
      </c>
      <c r="F13" s="14" t="s">
        <v>37</v>
      </c>
      <c r="G13" s="15">
        <f>SUM(G14)</f>
        <v>233.5</v>
      </c>
    </row>
    <row r="14" spans="1:7" x14ac:dyDescent="0.2">
      <c r="B14" s="33" t="s">
        <v>56</v>
      </c>
      <c r="C14" s="28"/>
      <c r="D14" s="33" t="s">
        <v>57</v>
      </c>
      <c r="E14" s="28"/>
      <c r="F14" s="28"/>
      <c r="G14" s="24">
        <v>233.5</v>
      </c>
    </row>
    <row r="15" spans="1:7" ht="24" x14ac:dyDescent="0.2">
      <c r="A15" s="13">
        <v>1090</v>
      </c>
      <c r="B15" s="1" t="s">
        <v>42</v>
      </c>
      <c r="C15" s="1" t="s">
        <v>14</v>
      </c>
      <c r="D15" s="3" t="s">
        <v>43</v>
      </c>
      <c r="F15" s="14" t="s">
        <v>37</v>
      </c>
      <c r="G15" s="15">
        <f>SUM(G16)</f>
        <v>9.85</v>
      </c>
    </row>
    <row r="16" spans="1:7" x14ac:dyDescent="0.2">
      <c r="B16" s="33" t="s">
        <v>56</v>
      </c>
      <c r="C16" s="28"/>
      <c r="D16" s="33" t="s">
        <v>58</v>
      </c>
      <c r="E16" s="28"/>
      <c r="F16" s="28"/>
      <c r="G16" s="24">
        <v>9.85</v>
      </c>
    </row>
    <row r="17" spans="1:7" ht="24" x14ac:dyDescent="0.2">
      <c r="A17" s="13">
        <v>1123</v>
      </c>
      <c r="B17" s="1" t="s">
        <v>44</v>
      </c>
      <c r="C17" s="1" t="s">
        <v>14</v>
      </c>
      <c r="D17" s="3" t="s">
        <v>45</v>
      </c>
      <c r="F17" s="14" t="s">
        <v>37</v>
      </c>
      <c r="G17" s="15">
        <v>14.5</v>
      </c>
    </row>
    <row r="18" spans="1:7" x14ac:dyDescent="0.2">
      <c r="A18" s="13">
        <v>1130</v>
      </c>
      <c r="B18" s="1" t="s">
        <v>46</v>
      </c>
      <c r="C18" s="1" t="s">
        <v>14</v>
      </c>
      <c r="D18" s="3" t="s">
        <v>47</v>
      </c>
      <c r="F18" s="14" t="s">
        <v>48</v>
      </c>
      <c r="G18" s="15">
        <f>SUM(G19)</f>
        <v>0.35</v>
      </c>
    </row>
    <row r="19" spans="1:7" x14ac:dyDescent="0.2">
      <c r="B19" s="33" t="s">
        <v>56</v>
      </c>
      <c r="C19" s="28"/>
      <c r="D19" s="33" t="s">
        <v>59</v>
      </c>
      <c r="E19" s="28"/>
      <c r="F19" s="28"/>
      <c r="G19" s="24">
        <v>0.35</v>
      </c>
    </row>
    <row r="21" spans="1:7" ht="12.75" x14ac:dyDescent="0.2">
      <c r="A21" s="31" t="s">
        <v>50</v>
      </c>
      <c r="B21" s="28"/>
      <c r="C21" s="32" t="s">
        <v>16</v>
      </c>
      <c r="D21" s="28"/>
      <c r="E21" s="28"/>
    </row>
    <row r="22" spans="1:7" ht="24" x14ac:dyDescent="0.2">
      <c r="A22" s="13">
        <v>1220</v>
      </c>
      <c r="B22" s="1" t="s">
        <v>51</v>
      </c>
      <c r="C22" s="1" t="s">
        <v>14</v>
      </c>
      <c r="D22" s="3" t="s">
        <v>52</v>
      </c>
      <c r="F22" s="14" t="s">
        <v>53</v>
      </c>
      <c r="G22" s="15">
        <v>12</v>
      </c>
    </row>
  </sheetData>
  <mergeCells count="16">
    <mergeCell ref="B19:C19"/>
    <mergeCell ref="D19:F19"/>
    <mergeCell ref="A21:B21"/>
    <mergeCell ref="C21:E21"/>
    <mergeCell ref="B12:C12"/>
    <mergeCell ref="D12:F12"/>
    <mergeCell ref="B14:C14"/>
    <mergeCell ref="D14:F14"/>
    <mergeCell ref="B16:C16"/>
    <mergeCell ref="D16:F16"/>
    <mergeCell ref="A1:E1"/>
    <mergeCell ref="A3:E3"/>
    <mergeCell ref="A8:B8"/>
    <mergeCell ref="C8:E8"/>
    <mergeCell ref="B10:C10"/>
    <mergeCell ref="D10:F10"/>
  </mergeCells>
  <pageMargins left="0.25" right="0.25" top="0.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Tabela</vt:lpstr>
      <vt:lpstr>Kosztorys</vt:lpstr>
      <vt:lpstr>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Raszewski Ryszard - Korpo</dc:creator>
  <cp:lastModifiedBy>admin</cp:lastModifiedBy>
  <dcterms:created xsi:type="dcterms:W3CDTF">2020-01-31T12:58:32Z</dcterms:created>
  <dcterms:modified xsi:type="dcterms:W3CDTF">2020-04-15T11:03:44Z</dcterms:modified>
</cp:coreProperties>
</file>